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4940" windowHeight="9552" activeTab="0"/>
  </bookViews>
  <sheets>
    <sheet name="資產負債表-英" sheetId="1" r:id="rId1"/>
    <sheet name="損益表-英" sheetId="2" r:id="rId2"/>
  </sheets>
  <definedNames/>
  <calcPr fullCalcOnLoad="1"/>
</workbook>
</file>

<file path=xl/sharedStrings.xml><?xml version="1.0" encoding="utf-8"?>
<sst xmlns="http://schemas.openxmlformats.org/spreadsheetml/2006/main" count="214" uniqueCount="151">
  <si>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</si>
  <si>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</si>
  <si>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</si>
  <si>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</si>
  <si>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</si>
  <si>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</si>
  <si>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</si>
  <si>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</si>
  <si>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</si>
  <si>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</si>
  <si>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</si>
  <si>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</si>
  <si>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</si>
  <si>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</si>
  <si>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</si>
  <si>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</si>
  <si>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</si>
  <si>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</si>
  <si>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</si>
  <si>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</si>
  <si>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</si>
  <si>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</si>
  <si>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</si>
  <si>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</si>
  <si>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</si>
  <si>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</si>
  <si>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</si>
  <si>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</si>
  <si>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</si>
  <si>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</si>
  <si>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</si>
  <si>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</si>
  <si>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</si>
  <si>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</si>
  <si>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</si>
  <si>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</si>
  <si>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</si>
  <si>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</si>
  <si>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</si>
  <si>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</si>
  <si>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</si>
  <si>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Settled this year</t>
  </si>
  <si>
    <t>Settled last year</t>
  </si>
  <si>
    <t>Amount</t>
  </si>
  <si>
    <t>％</t>
  </si>
  <si>
    <t>Assets                                                           </t>
  </si>
  <si>
    <t>Liabilities                                                        </t>
  </si>
  <si>
    <t>Current Assets                                                    </t>
  </si>
  <si>
    <t>Current Liabilities </t>
  </si>
  <si>
    <t>　Cash                                                        </t>
  </si>
  <si>
    <t>　Accounts Payable                                       </t>
  </si>
  <si>
    <t>　Accounts Receivable                                                    </t>
  </si>
  <si>
    <t>　Accouants Receivied in advance</t>
  </si>
  <si>
    <t>　Prepaid Accounts                                                 </t>
  </si>
  <si>
    <t>Other Liabilities</t>
  </si>
  <si>
    <t>Long-term Investments and Reserves                             </t>
  </si>
  <si>
    <t>　Miscellaneous Liabilities</t>
  </si>
  <si>
    <t>　Long-term Investments                                                   </t>
  </si>
  <si>
    <t>Owner's Equity (Net Value) </t>
  </si>
  <si>
    <t>　Reserves                                                     </t>
  </si>
  <si>
    <t>Funds                                                      </t>
  </si>
  <si>
    <t>Fixed Assets                                                    </t>
  </si>
  <si>
    <r>
      <t>　Funds</t>
    </r>
    <r>
      <rPr>
        <b/>
        <sz val="12"/>
        <color indexed="12"/>
        <rFont val="Arial"/>
        <family val="2"/>
      </rPr>
      <t>                                                     </t>
    </r>
  </si>
  <si>
    <t>Reserve Funds</t>
  </si>
  <si>
    <r>
      <t>　Capital Surplus </t>
    </r>
    <r>
      <rPr>
        <b/>
        <sz val="12"/>
        <color indexed="12"/>
        <rFont val="Arial"/>
        <family val="2"/>
      </rPr>
      <t>                                                  </t>
    </r>
  </si>
  <si>
    <t>　House and Building                                                 </t>
  </si>
  <si>
    <t>Accumulated Loss (-) </t>
  </si>
  <si>
    <t>　Machine and Equipment                                                </t>
  </si>
  <si>
    <t>　Traffic and Transportation Equipment</t>
  </si>
  <si>
    <t>　Accumulated Loss(-)</t>
  </si>
  <si>
    <t>　Miscellaneous Equipment</t>
  </si>
  <si>
    <t>Equity Adjustment</t>
  </si>
  <si>
    <t>　Equity Adjustment</t>
  </si>
  <si>
    <t>Intangible Assets                                                    </t>
  </si>
  <si>
    <r>
      <t>　Intangible Assets           </t>
    </r>
    <r>
      <rPr>
        <b/>
        <sz val="12"/>
        <color indexed="12"/>
        <rFont val="Arial"/>
        <family val="2"/>
      </rPr>
      <t>                                         </t>
    </r>
  </si>
  <si>
    <t>Deferred Charges                                                    </t>
  </si>
  <si>
    <r>
      <t>　Deferred Expenses      </t>
    </r>
    <r>
      <rPr>
        <b/>
        <sz val="12"/>
        <color indexed="12"/>
        <rFont val="Arial"/>
        <family val="2"/>
      </rPr>
      <t>                                             </t>
    </r>
  </si>
  <si>
    <t>Other Assets                                                    </t>
  </si>
  <si>
    <r>
      <t>　Miscellaneous Assets   </t>
    </r>
    <r>
      <rPr>
        <b/>
        <sz val="12"/>
        <color indexed="12"/>
        <rFont val="Arial"/>
        <family val="2"/>
      </rPr>
      <t>                                                 </t>
    </r>
  </si>
  <si>
    <t>Total</t>
  </si>
  <si>
    <t>科        目</t>
  </si>
  <si>
    <t xml:space="preserve">　　累積賸餘                                                    </t>
  </si>
  <si>
    <t>National Taiwan Ocean University Fund</t>
  </si>
  <si>
    <t xml:space="preserve">   Special surplus </t>
  </si>
  <si>
    <t>　Fixed Assets in process of purchase or 
    construction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</si>
  <si>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</si>
  <si>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</si>
  <si>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</si>
  <si>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>Operating Incomes</t>
  </si>
  <si>
    <t xml:space="preserve">  Teaching Income</t>
  </si>
  <si>
    <t xml:space="preserve">    Tuition &amp; fees Income</t>
  </si>
  <si>
    <t xml:space="preserve">    Continuing and professional studies</t>
  </si>
  <si>
    <t xml:space="preserve">    income</t>
  </si>
  <si>
    <t xml:space="preserve">  Rent and royalty income</t>
  </si>
  <si>
    <t xml:space="preserve">  Other operating income</t>
  </si>
  <si>
    <t xml:space="preserve">    School teaching and research grant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</si>
  <si>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</si>
  <si>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</si>
  <si>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</si>
  <si>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</si>
  <si>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r>
      <t xml:space="preserve">    </t>
    </r>
    <r>
      <rPr>
        <sz val="10"/>
        <color indexed="8"/>
        <rFont val="Arial"/>
        <family val="2"/>
      </rPr>
      <t>cost</t>
    </r>
  </si>
  <si>
    <t xml:space="preserve">    Cooperative education cost</t>
  </si>
  <si>
    <t xml:space="preserve">   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</si>
  <si>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</si>
  <si>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</si>
  <si>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</si>
  <si>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</si>
  <si>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</si>
  <si>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</si>
  <si>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</si>
  <si>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 xml:space="preserve">    Miscellaneous operating expenses</t>
  </si>
  <si>
    <t xml:space="preserve">  Financial income</t>
  </si>
  <si>
    <t xml:space="preserve">  Other Non-operating income</t>
  </si>
  <si>
    <t xml:space="preserve">    Assets usage and royalty income</t>
  </si>
  <si>
    <t xml:space="preserve">    Miscellaneous income</t>
  </si>
  <si>
    <t>Non-operating expenses</t>
  </si>
  <si>
    <t xml:space="preserve">    Miscellaneous expenses</t>
  </si>
  <si>
    <t>Operating Profit (Loss-)</t>
  </si>
  <si>
    <t>Non-operating Incomes</t>
  </si>
  <si>
    <t>Non-operating Profit (Loss-)</t>
  </si>
  <si>
    <t>The Year's Profit (Loss-)</t>
  </si>
  <si>
    <t xml:space="preserve">Income Statement 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</si>
  <si>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</si>
  <si>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</si>
  <si>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</si>
  <si>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</si>
  <si>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</si>
  <si>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</si>
  <si>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</si>
  <si>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>(中文簽章)</t>
  </si>
  <si>
    <t>Short-term advance pay</t>
  </si>
  <si>
    <t xml:space="preserve">    Exchange Profit</t>
  </si>
  <si>
    <t xml:space="preserve">    Investment Profit</t>
  </si>
  <si>
    <t xml:space="preserve">    Compensation/ (premium) income</t>
  </si>
  <si>
    <t xml:space="preserve">  Other Non-operating expenses</t>
  </si>
  <si>
    <t xml:space="preserve">  Financial expenses</t>
  </si>
  <si>
    <t xml:space="preserve">    Cooperative education income</t>
  </si>
  <si>
    <t xml:space="preserve">    Royalty income</t>
  </si>
  <si>
    <t xml:space="preserve">    Recipient income</t>
  </si>
  <si>
    <r>
      <t xml:space="preserve">   </t>
    </r>
    <r>
      <rPr>
        <b/>
        <sz val="12"/>
        <rFont val="新細明體"/>
        <family val="1"/>
      </rPr>
      <t xml:space="preserve"> Soil</t>
    </r>
  </si>
  <si>
    <r>
      <t xml:space="preserve"> </t>
    </r>
    <r>
      <rPr>
        <b/>
        <sz val="12"/>
        <rFont val="新細明體"/>
        <family val="1"/>
      </rPr>
      <t xml:space="preserve">  Soil  Dressing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</si>
  <si>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</si>
  <si>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</si>
  <si>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</si>
  <si>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t xml:space="preserve">    Interest income</t>
  </si>
  <si>
    <t xml:space="preserve">    Exchange Insufficient</t>
  </si>
  <si>
    <t xml:space="preserve">    Interest Insufficient</t>
  </si>
  <si>
    <t xml:space="preserve">    The property transaction is insufficient</t>
  </si>
  <si>
    <t>Dec. 31, 2014</t>
  </si>
  <si>
    <t>Jan.1.2014-Dec.31.2014</t>
  </si>
  <si>
    <t xml:space="preserve">     Violation fine revenue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</si>
</sst>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sz val="12"/>
      <color indexed="12"/>
      <name val="新細明體"/>
      <family val="1"/>
    </font>
    <font>
      <b/>
      <sz val="12"/>
      <color indexed="8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1"/>
      <color indexed="12"/>
      <name val="細明體"/>
      <family val="3"/>
    </font>
    <font>
      <sz val="11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49" fontId="7" fillId="32" borderId="13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7" fillId="32" borderId="15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49" fontId="7" fillId="32" borderId="20" xfId="0" applyNumberFormat="1" applyFont="1" applyFill="1" applyBorder="1" applyAlignment="1">
      <alignment wrapText="1"/>
    </xf>
    <xf numFmtId="49" fontId="7" fillId="32" borderId="21" xfId="0" applyNumberFormat="1" applyFont="1" applyFill="1" applyBorder="1" applyAlignment="1">
      <alignment wrapText="1"/>
    </xf>
    <xf numFmtId="49" fontId="7" fillId="32" borderId="22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4" fontId="17" fillId="34" borderId="10" xfId="0" applyNumberFormat="1" applyFont="1" applyFill="1" applyBorder="1" applyAlignment="1">
      <alignment horizontal="right" wrapText="1"/>
    </xf>
    <xf numFmtId="0" fontId="17" fillId="34" borderId="10" xfId="0" applyFont="1" applyFill="1" applyBorder="1" applyAlignment="1">
      <alignment horizontal="right" wrapText="1"/>
    </xf>
    <xf numFmtId="181" fontId="17" fillId="34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right" wrapText="1"/>
    </xf>
    <xf numFmtId="181" fontId="19" fillId="33" borderId="10" xfId="0" applyNumberFormat="1" applyFont="1" applyFill="1" applyBorder="1" applyAlignment="1">
      <alignment horizontal="right" wrapText="1"/>
    </xf>
    <xf numFmtId="181" fontId="17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40" fontId="22" fillId="0" borderId="13" xfId="0" applyNumberFormat="1" applyFont="1" applyBorder="1" applyAlignment="1">
      <alignment/>
    </xf>
    <xf numFmtId="40" fontId="22" fillId="0" borderId="10" xfId="0" applyNumberFormat="1" applyFont="1" applyBorder="1" applyAlignment="1">
      <alignment/>
    </xf>
    <xf numFmtId="40" fontId="22" fillId="0" borderId="15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0" fillId="0" borderId="27" xfId="0" applyFill="1" applyBorder="1" applyAlignment="1">
      <alignment/>
    </xf>
    <xf numFmtId="0" fontId="0" fillId="0" borderId="27" xfId="0" applyBorder="1" applyAlignment="1">
      <alignment horizontal="right"/>
    </xf>
    <xf numFmtId="0" fontId="25" fillId="0" borderId="0" xfId="0" applyFont="1" applyAlignment="1">
      <alignment/>
    </xf>
    <xf numFmtId="181" fontId="26" fillId="33" borderId="10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181" fontId="17" fillId="0" borderId="10" xfId="0" applyNumberFormat="1" applyFont="1" applyFill="1" applyBorder="1" applyAlignment="1">
      <alignment horizontal="right" wrapText="1"/>
    </xf>
    <xf numFmtId="0" fontId="10" fillId="0" borderId="28" xfId="0" applyFont="1" applyBorder="1" applyAlignment="1">
      <alignment horizontal="left" indent="1"/>
    </xf>
    <xf numFmtId="0" fontId="20" fillId="0" borderId="10" xfId="0" applyFont="1" applyFill="1" applyBorder="1" applyAlignment="1">
      <alignment wrapText="1"/>
    </xf>
    <xf numFmtId="4" fontId="26" fillId="33" borderId="29" xfId="0" applyNumberFormat="1" applyFont="1" applyFill="1" applyBorder="1" applyAlignment="1">
      <alignment wrapText="1"/>
    </xf>
    <xf numFmtId="4" fontId="26" fillId="33" borderId="30" xfId="0" applyNumberFormat="1" applyFont="1" applyFill="1" applyBorder="1" applyAlignment="1">
      <alignment wrapText="1"/>
    </xf>
    <xf numFmtId="4" fontId="19" fillId="33" borderId="29" xfId="0" applyNumberFormat="1" applyFont="1" applyFill="1" applyBorder="1" applyAlignment="1">
      <alignment wrapText="1"/>
    </xf>
    <xf numFmtId="181" fontId="19" fillId="34" borderId="10" xfId="0" applyNumberFormat="1" applyFont="1" applyFill="1" applyBorder="1" applyAlignment="1">
      <alignment horizontal="right" wrapText="1"/>
    </xf>
    <xf numFmtId="2" fontId="17" fillId="33" borderId="10" xfId="0" applyNumberFormat="1" applyFont="1" applyFill="1" applyBorder="1" applyAlignment="1">
      <alignment horizontal="right" wrapText="1"/>
    </xf>
    <xf numFmtId="2" fontId="17" fillId="34" borderId="10" xfId="0" applyNumberFormat="1" applyFont="1" applyFill="1" applyBorder="1" applyAlignment="1">
      <alignment horizontal="right" wrapText="1"/>
    </xf>
    <xf numFmtId="2" fontId="19" fillId="35" borderId="10" xfId="0" applyNumberFormat="1" applyFont="1" applyFill="1" applyBorder="1" applyAlignment="1">
      <alignment horizontal="right" wrapText="1"/>
    </xf>
    <xf numFmtId="4" fontId="60" fillId="33" borderId="30" xfId="0" applyNumberFormat="1" applyFont="1" applyFill="1" applyBorder="1" applyAlignment="1">
      <alignment wrapText="1"/>
    </xf>
    <xf numFmtId="181" fontId="60" fillId="33" borderId="10" xfId="0" applyNumberFormat="1" applyFont="1" applyFill="1" applyBorder="1" applyAlignment="1">
      <alignment horizontal="right" wrapText="1"/>
    </xf>
    <xf numFmtId="181" fontId="26" fillId="34" borderId="10" xfId="0" applyNumberFormat="1" applyFont="1" applyFill="1" applyBorder="1" applyAlignment="1">
      <alignment horizontal="right" wrapText="1"/>
    </xf>
    <xf numFmtId="0" fontId="20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right" wrapText="1"/>
    </xf>
    <xf numFmtId="4" fontId="19" fillId="36" borderId="10" xfId="0" applyNumberFormat="1" applyFont="1" applyFill="1" applyBorder="1" applyAlignment="1">
      <alignment horizontal="right" wrapText="1"/>
    </xf>
    <xf numFmtId="4" fontId="19" fillId="36" borderId="29" xfId="0" applyNumberFormat="1" applyFont="1" applyFill="1" applyBorder="1" applyAlignment="1">
      <alignment wrapText="1"/>
    </xf>
    <xf numFmtId="181" fontId="17" fillId="36" borderId="10" xfId="0" applyNumberFormat="1" applyFont="1" applyFill="1" applyBorder="1" applyAlignment="1">
      <alignment horizontal="right" wrapText="1"/>
    </xf>
    <xf numFmtId="0" fontId="60" fillId="36" borderId="10" xfId="0" applyFont="1" applyFill="1" applyBorder="1" applyAlignment="1">
      <alignment horizontal="right" wrapText="1"/>
    </xf>
    <xf numFmtId="4" fontId="60" fillId="33" borderId="29" xfId="0" applyNumberFormat="1" applyFont="1" applyFill="1" applyBorder="1" applyAlignment="1">
      <alignment wrapText="1"/>
    </xf>
    <xf numFmtId="4" fontId="60" fillId="34" borderId="10" xfId="0" applyNumberFormat="1" applyFont="1" applyFill="1" applyBorder="1" applyAlignment="1">
      <alignment horizontal="right" wrapText="1"/>
    </xf>
    <xf numFmtId="181" fontId="60" fillId="33" borderId="10" xfId="0" applyNumberFormat="1" applyFont="1" applyFill="1" applyBorder="1" applyAlignment="1">
      <alignment horizontal="right" wrapText="1"/>
    </xf>
    <xf numFmtId="4" fontId="17" fillId="37" borderId="10" xfId="0" applyNumberFormat="1" applyFont="1" applyFill="1" applyBorder="1" applyAlignment="1">
      <alignment horizontal="right" wrapText="1"/>
    </xf>
    <xf numFmtId="182" fontId="17" fillId="34" borderId="10" xfId="0" applyNumberFormat="1" applyFont="1" applyFill="1" applyBorder="1" applyAlignment="1">
      <alignment horizontal="right" wrapText="1"/>
    </xf>
    <xf numFmtId="182" fontId="17" fillId="37" borderId="10" xfId="0" applyNumberFormat="1" applyFont="1" applyFill="1" applyBorder="1" applyAlignment="1">
      <alignment horizontal="right" wrapText="1"/>
    </xf>
    <xf numFmtId="181" fontId="60" fillId="34" borderId="10" xfId="0" applyNumberFormat="1" applyFont="1" applyFill="1" applyBorder="1" applyAlignment="1">
      <alignment horizontal="right" wrapText="1"/>
    </xf>
    <xf numFmtId="181" fontId="26" fillId="0" borderId="10" xfId="0" applyNumberFormat="1" applyFont="1" applyFill="1" applyBorder="1" applyAlignment="1">
      <alignment horizontal="right" wrapText="1"/>
    </xf>
    <xf numFmtId="4" fontId="60" fillId="36" borderId="10" xfId="0" applyNumberFormat="1" applyFont="1" applyFill="1" applyBorder="1" applyAlignment="1">
      <alignment horizontal="right" wrapText="1"/>
    </xf>
    <xf numFmtId="181" fontId="60" fillId="36" borderId="10" xfId="0" applyNumberFormat="1" applyFont="1" applyFill="1" applyBorder="1" applyAlignment="1">
      <alignment horizontal="right" wrapText="1"/>
    </xf>
    <xf numFmtId="0" fontId="2" fillId="32" borderId="13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7" fillId="33" borderId="10" xfId="0" applyFont="1" applyFill="1" applyBorder="1" applyAlignment="1">
      <alignment horizontal="right" wrapText="1"/>
    </xf>
    <xf numFmtId="181" fontId="60" fillId="33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wrapText="1"/>
    </xf>
    <xf numFmtId="181" fontId="26" fillId="33" borderId="10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 horizontal="right" wrapText="1"/>
    </xf>
    <xf numFmtId="179" fontId="60" fillId="33" borderId="29" xfId="0" applyNumberFormat="1" applyFont="1" applyFill="1" applyBorder="1" applyAlignment="1">
      <alignment horizontal="right" wrapText="1"/>
    </xf>
    <xf numFmtId="179" fontId="60" fillId="33" borderId="30" xfId="0" applyNumberFormat="1" applyFont="1" applyFill="1" applyBorder="1" applyAlignment="1">
      <alignment horizontal="right" wrapText="1"/>
    </xf>
    <xf numFmtId="4" fontId="60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4"/>
  <sheetViews>
    <sheetView tabSelected="1" zoomScalePageLayoutView="0" workbookViewId="0" topLeftCell="C1">
      <selection activeCell="K23" sqref="K23"/>
    </sheetView>
  </sheetViews>
  <sheetFormatPr defaultColWidth="9.00390625" defaultRowHeight="16.5"/>
  <cols>
    <col min="1" max="1" width="25.625" style="0" hidden="1" customWidth="1"/>
    <col min="2" max="2" width="25.625" style="17" hidden="1" customWidth="1"/>
    <col min="3" max="3" width="37.375" style="26" customWidth="1"/>
    <col min="4" max="4" width="18.625" style="0" customWidth="1"/>
    <col min="5" max="5" width="8.50390625" style="0" customWidth="1"/>
    <col min="6" max="6" width="18.625" style="0" customWidth="1"/>
    <col min="7" max="7" width="8.875" style="0" customWidth="1"/>
    <col min="8" max="8" width="25.625" style="0" hidden="1" customWidth="1"/>
    <col min="9" max="9" width="25.625" style="17" hidden="1" customWidth="1"/>
    <col min="10" max="10" width="33.25390625" style="26" customWidth="1"/>
    <col min="11" max="11" width="18.625" style="0" customWidth="1"/>
    <col min="12" max="12" width="8.625" style="0" customWidth="1"/>
    <col min="13" max="13" width="18.625" style="0" customWidth="1"/>
    <col min="14" max="14" width="8.625" style="0" bestFit="1" customWidth="1"/>
  </cols>
  <sheetData>
    <row r="1" spans="1:14" ht="21.75">
      <c r="A1" s="2"/>
      <c r="B1" s="14"/>
      <c r="C1" s="109" t="s">
        <v>82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1.75">
      <c r="A2" s="1"/>
      <c r="B2" s="15"/>
      <c r="C2" s="110" t="s">
        <v>122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108" t="s">
        <v>148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6.5" thickBot="1">
      <c r="A4" s="3"/>
      <c r="B4" s="16"/>
      <c r="C4" s="12"/>
      <c r="D4" s="39"/>
      <c r="E4" s="39"/>
      <c r="F4" s="39"/>
      <c r="G4" s="39"/>
      <c r="H4" s="39"/>
      <c r="I4" s="39"/>
      <c r="J4" s="39"/>
      <c r="K4" s="40"/>
      <c r="L4" s="40"/>
      <c r="M4" s="104" t="s">
        <v>39</v>
      </c>
      <c r="N4" s="104"/>
    </row>
    <row r="5" spans="1:14" ht="15.75">
      <c r="A5" s="111" t="s">
        <v>0</v>
      </c>
      <c r="B5" s="117" t="s">
        <v>80</v>
      </c>
      <c r="C5" s="119" t="s">
        <v>40</v>
      </c>
      <c r="D5" s="105" t="s">
        <v>41</v>
      </c>
      <c r="E5" s="106"/>
      <c r="F5" s="105" t="s">
        <v>42</v>
      </c>
      <c r="G5" s="106"/>
      <c r="H5" s="115" t="s">
        <v>0</v>
      </c>
      <c r="I5" s="102" t="s">
        <v>80</v>
      </c>
      <c r="J5" s="113" t="s">
        <v>40</v>
      </c>
      <c r="K5" s="105" t="s">
        <v>41</v>
      </c>
      <c r="L5" s="106"/>
      <c r="M5" s="105" t="s">
        <v>42</v>
      </c>
      <c r="N5" s="107"/>
    </row>
    <row r="6" spans="1:14" ht="16.5" thickBot="1">
      <c r="A6" s="112"/>
      <c r="B6" s="118"/>
      <c r="C6" s="120"/>
      <c r="D6" s="13" t="s">
        <v>43</v>
      </c>
      <c r="E6" s="13" t="s">
        <v>44</v>
      </c>
      <c r="F6" s="13" t="s">
        <v>43</v>
      </c>
      <c r="G6" s="13" t="s">
        <v>44</v>
      </c>
      <c r="H6" s="116"/>
      <c r="I6" s="103"/>
      <c r="J6" s="114"/>
      <c r="K6" s="13" t="s">
        <v>43</v>
      </c>
      <c r="L6" s="13" t="s">
        <v>44</v>
      </c>
      <c r="M6" s="13" t="s">
        <v>43</v>
      </c>
      <c r="N6" s="38" t="s">
        <v>44</v>
      </c>
    </row>
    <row r="7" spans="1:14" ht="15.75">
      <c r="A7" s="7" t="s">
        <v>1</v>
      </c>
      <c r="B7" s="28" t="s">
        <v>1</v>
      </c>
      <c r="C7" s="32" t="s">
        <v>45</v>
      </c>
      <c r="D7" s="58">
        <v>7522884211</v>
      </c>
      <c r="E7" s="58">
        <v>100</v>
      </c>
      <c r="F7" s="58">
        <v>7429781676</v>
      </c>
      <c r="G7" s="58">
        <v>100</v>
      </c>
      <c r="H7" s="8" t="s">
        <v>2</v>
      </c>
      <c r="I7" s="18" t="s">
        <v>2</v>
      </c>
      <c r="J7" s="23" t="s">
        <v>46</v>
      </c>
      <c r="K7" s="58">
        <v>3401299161</v>
      </c>
      <c r="L7" s="58">
        <v>45.21</v>
      </c>
      <c r="M7" s="58">
        <v>3378876561</v>
      </c>
      <c r="N7" s="58">
        <v>45.48</v>
      </c>
    </row>
    <row r="8" spans="1:14" ht="15.75">
      <c r="A8" s="6" t="s">
        <v>3</v>
      </c>
      <c r="B8" s="29" t="s">
        <v>3</v>
      </c>
      <c r="C8" s="33" t="s">
        <v>47</v>
      </c>
      <c r="D8" s="59">
        <v>1954913021</v>
      </c>
      <c r="E8" s="59">
        <v>25.99</v>
      </c>
      <c r="F8" s="59">
        <v>1857612226</v>
      </c>
      <c r="G8" s="59">
        <v>25</v>
      </c>
      <c r="H8" s="4" t="s">
        <v>4</v>
      </c>
      <c r="I8" s="19" t="s">
        <v>4</v>
      </c>
      <c r="J8" s="24" t="s">
        <v>48</v>
      </c>
      <c r="K8" s="59">
        <v>400403026</v>
      </c>
      <c r="L8" s="59">
        <v>5.32</v>
      </c>
      <c r="M8" s="59">
        <v>333823333</v>
      </c>
      <c r="N8" s="59">
        <v>4.49</v>
      </c>
    </row>
    <row r="9" spans="1:14" ht="15.75">
      <c r="A9" s="6" t="s">
        <v>5</v>
      </c>
      <c r="B9" s="29" t="s">
        <v>5</v>
      </c>
      <c r="C9" s="34" t="s">
        <v>49</v>
      </c>
      <c r="D9" s="59">
        <v>1786857314</v>
      </c>
      <c r="E9" s="59">
        <v>23.75</v>
      </c>
      <c r="F9" s="59">
        <v>1718414505</v>
      </c>
      <c r="G9" s="59">
        <v>23.13</v>
      </c>
      <c r="H9" s="4" t="s">
        <v>6</v>
      </c>
      <c r="I9" s="19" t="s">
        <v>6</v>
      </c>
      <c r="J9" s="25" t="s">
        <v>50</v>
      </c>
      <c r="K9" s="59">
        <v>11998723</v>
      </c>
      <c r="L9" s="59">
        <v>0.16</v>
      </c>
      <c r="M9" s="59">
        <v>19090221</v>
      </c>
      <c r="N9" s="59">
        <v>0.26</v>
      </c>
    </row>
    <row r="10" spans="1:14" ht="15.75">
      <c r="A10" s="6" t="s">
        <v>7</v>
      </c>
      <c r="B10" s="29" t="s">
        <v>7</v>
      </c>
      <c r="C10" s="34" t="s">
        <v>51</v>
      </c>
      <c r="D10" s="59">
        <v>96837812</v>
      </c>
      <c r="E10" s="59">
        <v>1.29</v>
      </c>
      <c r="F10" s="59">
        <v>89844672</v>
      </c>
      <c r="G10" s="59">
        <v>1.21</v>
      </c>
      <c r="H10" s="4" t="s">
        <v>8</v>
      </c>
      <c r="I10" s="19" t="s">
        <v>8</v>
      </c>
      <c r="J10" s="25" t="s">
        <v>52</v>
      </c>
      <c r="K10" s="59">
        <v>388404303</v>
      </c>
      <c r="L10" s="59">
        <v>5.16</v>
      </c>
      <c r="M10" s="59">
        <v>314733112</v>
      </c>
      <c r="N10" s="59">
        <v>4.24</v>
      </c>
    </row>
    <row r="11" spans="1:14" ht="15.75">
      <c r="A11" s="6" t="s">
        <v>9</v>
      </c>
      <c r="B11" s="29" t="s">
        <v>9</v>
      </c>
      <c r="C11" s="34" t="s">
        <v>53</v>
      </c>
      <c r="D11" s="59">
        <v>23946642</v>
      </c>
      <c r="E11" s="59">
        <v>0.32</v>
      </c>
      <c r="F11" s="59">
        <v>5149495</v>
      </c>
      <c r="G11" s="59">
        <v>0.07</v>
      </c>
      <c r="H11" s="4" t="s">
        <v>10</v>
      </c>
      <c r="I11" s="19" t="s">
        <v>10</v>
      </c>
      <c r="J11" s="24" t="s">
        <v>54</v>
      </c>
      <c r="K11" s="59">
        <v>3000896135</v>
      </c>
      <c r="L11" s="59">
        <v>39.89</v>
      </c>
      <c r="M11" s="59">
        <v>3045053228</v>
      </c>
      <c r="N11" s="59">
        <v>40.98</v>
      </c>
    </row>
    <row r="12" spans="1:14" ht="15.75">
      <c r="A12" s="6"/>
      <c r="B12" s="29"/>
      <c r="C12" s="73" t="s">
        <v>130</v>
      </c>
      <c r="D12" s="59">
        <v>47271253</v>
      </c>
      <c r="E12" s="59">
        <v>0.63</v>
      </c>
      <c r="F12" s="59">
        <v>44203554</v>
      </c>
      <c r="G12" s="59">
        <v>0.59</v>
      </c>
      <c r="H12" s="4"/>
      <c r="I12" s="19"/>
      <c r="J12" s="25" t="s">
        <v>56</v>
      </c>
      <c r="K12" s="59">
        <v>3000896135</v>
      </c>
      <c r="L12" s="59">
        <v>39.89</v>
      </c>
      <c r="M12" s="59">
        <v>3045053228</v>
      </c>
      <c r="N12" s="59">
        <v>40.98</v>
      </c>
    </row>
    <row r="13" spans="1:14" ht="32.25">
      <c r="A13" s="6" t="s">
        <v>12</v>
      </c>
      <c r="B13" s="29" t="s">
        <v>12</v>
      </c>
      <c r="C13" s="33" t="s">
        <v>55</v>
      </c>
      <c r="D13" s="59">
        <v>109424583</v>
      </c>
      <c r="E13" s="59">
        <v>1.45</v>
      </c>
      <c r="F13" s="59">
        <v>112625104</v>
      </c>
      <c r="G13" s="59">
        <v>1.52</v>
      </c>
      <c r="H13" s="4" t="s">
        <v>11</v>
      </c>
      <c r="I13" s="19" t="s">
        <v>11</v>
      </c>
      <c r="J13" s="24" t="s">
        <v>58</v>
      </c>
      <c r="K13" s="59">
        <v>4121585050</v>
      </c>
      <c r="L13" s="59">
        <v>54.79</v>
      </c>
      <c r="M13" s="59">
        <v>4050905115</v>
      </c>
      <c r="N13" s="59">
        <v>54.52</v>
      </c>
    </row>
    <row r="14" spans="1:14" ht="15.75">
      <c r="A14" s="6" t="s">
        <v>13</v>
      </c>
      <c r="B14" s="29" t="s">
        <v>13</v>
      </c>
      <c r="C14" s="35" t="s">
        <v>57</v>
      </c>
      <c r="D14" s="59">
        <v>7208192</v>
      </c>
      <c r="E14" s="59">
        <v>0.1</v>
      </c>
      <c r="F14" s="59">
        <v>16758194</v>
      </c>
      <c r="G14" s="59">
        <v>0.23</v>
      </c>
      <c r="H14" s="4" t="s">
        <v>15</v>
      </c>
      <c r="I14" s="19" t="s">
        <v>15</v>
      </c>
      <c r="J14" s="24" t="s">
        <v>60</v>
      </c>
      <c r="K14" s="59">
        <v>3466206576.3</v>
      </c>
      <c r="L14" s="59">
        <v>46.08</v>
      </c>
      <c r="M14" s="59">
        <v>3378341576.3</v>
      </c>
      <c r="N14" s="59">
        <v>45.47</v>
      </c>
    </row>
    <row r="15" spans="1:14" ht="31.5">
      <c r="A15" s="6" t="s">
        <v>14</v>
      </c>
      <c r="B15" s="29" t="s">
        <v>14</v>
      </c>
      <c r="C15" s="35" t="s">
        <v>59</v>
      </c>
      <c r="D15" s="59">
        <v>102216391</v>
      </c>
      <c r="E15" s="59">
        <v>1.36</v>
      </c>
      <c r="F15" s="59">
        <v>95866910</v>
      </c>
      <c r="G15" s="59">
        <v>1.29</v>
      </c>
      <c r="H15" s="4" t="s">
        <v>16</v>
      </c>
      <c r="I15" s="19" t="s">
        <v>16</v>
      </c>
      <c r="J15" s="25" t="s">
        <v>62</v>
      </c>
      <c r="K15" s="59">
        <v>3466206576.3</v>
      </c>
      <c r="L15" s="59">
        <v>46.08</v>
      </c>
      <c r="M15" s="59">
        <v>3378341576.3</v>
      </c>
      <c r="N15" s="59">
        <v>45.47</v>
      </c>
    </row>
    <row r="16" spans="1:14" ht="15.75">
      <c r="A16" s="6" t="s">
        <v>18</v>
      </c>
      <c r="B16" s="29" t="s">
        <v>18</v>
      </c>
      <c r="C16" s="33" t="s">
        <v>61</v>
      </c>
      <c r="D16" s="59">
        <v>2375385288</v>
      </c>
      <c r="E16" s="59">
        <v>31.58</v>
      </c>
      <c r="F16" s="59">
        <v>2367138123</v>
      </c>
      <c r="G16" s="59">
        <v>31.86</v>
      </c>
      <c r="H16" s="4" t="s">
        <v>17</v>
      </c>
      <c r="I16" s="19" t="s">
        <v>17</v>
      </c>
      <c r="J16" s="24" t="s">
        <v>63</v>
      </c>
      <c r="K16" s="59">
        <v>663633578.7</v>
      </c>
      <c r="L16" s="59">
        <v>8.82</v>
      </c>
      <c r="M16" s="59">
        <v>667491864.7</v>
      </c>
      <c r="N16" s="59">
        <v>8.98</v>
      </c>
    </row>
    <row r="17" spans="1:14" ht="31.5">
      <c r="A17" s="6"/>
      <c r="B17" s="29"/>
      <c r="C17" s="33" t="s">
        <v>139</v>
      </c>
      <c r="D17" s="59">
        <v>69731500</v>
      </c>
      <c r="E17" s="59">
        <v>0.93</v>
      </c>
      <c r="F17" s="59">
        <v>69731500</v>
      </c>
      <c r="G17" s="59">
        <v>0.94</v>
      </c>
      <c r="H17" s="4"/>
      <c r="I17" s="19"/>
      <c r="J17" s="25" t="s">
        <v>64</v>
      </c>
      <c r="K17" s="59">
        <v>663633578.7</v>
      </c>
      <c r="L17" s="59">
        <v>8.82</v>
      </c>
      <c r="M17" s="59">
        <v>667491864.7</v>
      </c>
      <c r="N17" s="59">
        <v>8.98</v>
      </c>
    </row>
    <row r="18" spans="1:14" ht="15.75">
      <c r="A18" s="6"/>
      <c r="B18" s="29"/>
      <c r="C18" s="33" t="s">
        <v>140</v>
      </c>
      <c r="D18" s="59">
        <v>48336305</v>
      </c>
      <c r="E18" s="59">
        <v>0.64</v>
      </c>
      <c r="F18" s="59">
        <v>8986524</v>
      </c>
      <c r="G18" s="59">
        <v>0.12</v>
      </c>
      <c r="H18" s="4"/>
      <c r="I18" s="19"/>
      <c r="J18" s="25" t="s">
        <v>83</v>
      </c>
      <c r="K18" s="59">
        <v>0</v>
      </c>
      <c r="L18" s="59">
        <v>0</v>
      </c>
      <c r="M18" s="59">
        <v>0</v>
      </c>
      <c r="N18" s="59">
        <v>0</v>
      </c>
    </row>
    <row r="19" spans="1:14" ht="15.75">
      <c r="A19" s="6" t="s">
        <v>19</v>
      </c>
      <c r="B19" s="29" t="s">
        <v>19</v>
      </c>
      <c r="C19" s="35" t="s">
        <v>65</v>
      </c>
      <c r="D19" s="59">
        <v>1379270025</v>
      </c>
      <c r="E19" s="59">
        <v>18.33</v>
      </c>
      <c r="F19" s="59">
        <v>1406554835</v>
      </c>
      <c r="G19" s="59">
        <v>18.93</v>
      </c>
      <c r="H19" s="4" t="s">
        <v>20</v>
      </c>
      <c r="I19" s="19" t="s">
        <v>20</v>
      </c>
      <c r="J19" s="24" t="s">
        <v>66</v>
      </c>
      <c r="K19" s="59">
        <v>-13550797</v>
      </c>
      <c r="L19" s="59">
        <v>-0.18</v>
      </c>
      <c r="M19" s="59">
        <v>0</v>
      </c>
      <c r="N19" s="59">
        <v>0</v>
      </c>
    </row>
    <row r="20" spans="1:14" ht="15.75">
      <c r="A20" s="6" t="s">
        <v>22</v>
      </c>
      <c r="B20" s="29" t="s">
        <v>22</v>
      </c>
      <c r="C20" s="35" t="s">
        <v>67</v>
      </c>
      <c r="D20" s="59">
        <v>390976385</v>
      </c>
      <c r="E20" s="59">
        <v>5.2</v>
      </c>
      <c r="F20" s="59">
        <v>393422484</v>
      </c>
      <c r="G20" s="59">
        <v>5.3</v>
      </c>
      <c r="H20" s="4" t="s">
        <v>21</v>
      </c>
      <c r="I20" s="19" t="s">
        <v>21</v>
      </c>
      <c r="J20" s="25" t="s">
        <v>69</v>
      </c>
      <c r="K20" s="59">
        <v>-13550797</v>
      </c>
      <c r="L20" s="59">
        <v>-0.18</v>
      </c>
      <c r="M20" s="59">
        <v>0</v>
      </c>
      <c r="N20" s="59">
        <v>0</v>
      </c>
    </row>
    <row r="21" spans="1:14" ht="32.25">
      <c r="A21" s="6" t="s">
        <v>25</v>
      </c>
      <c r="B21" s="29" t="s">
        <v>25</v>
      </c>
      <c r="C21" s="35" t="s">
        <v>68</v>
      </c>
      <c r="D21" s="59">
        <v>78044737</v>
      </c>
      <c r="E21" s="59">
        <v>1.04</v>
      </c>
      <c r="F21" s="59">
        <v>79835920</v>
      </c>
      <c r="G21" s="59">
        <v>1.07</v>
      </c>
      <c r="H21" s="4" t="s">
        <v>23</v>
      </c>
      <c r="I21" s="19"/>
      <c r="J21" s="24" t="s">
        <v>71</v>
      </c>
      <c r="K21" s="59">
        <v>5295692</v>
      </c>
      <c r="L21" s="59">
        <v>0.07</v>
      </c>
      <c r="M21" s="59">
        <v>5071674</v>
      </c>
      <c r="N21" s="59">
        <v>0.07</v>
      </c>
    </row>
    <row r="22" spans="1:14" ht="15.75">
      <c r="A22" s="6" t="s">
        <v>28</v>
      </c>
      <c r="B22" s="29" t="s">
        <v>28</v>
      </c>
      <c r="C22" s="35" t="s">
        <v>70</v>
      </c>
      <c r="D22" s="59">
        <v>388855528</v>
      </c>
      <c r="E22" s="59">
        <v>5.17</v>
      </c>
      <c r="F22" s="59">
        <v>389738451</v>
      </c>
      <c r="G22" s="59">
        <v>5.25</v>
      </c>
      <c r="H22" s="4" t="s">
        <v>24</v>
      </c>
      <c r="I22" s="19" t="s">
        <v>24</v>
      </c>
      <c r="J22" s="25" t="s">
        <v>72</v>
      </c>
      <c r="K22" s="59">
        <v>5295692</v>
      </c>
      <c r="L22" s="59">
        <v>0.07</v>
      </c>
      <c r="M22" s="59">
        <v>5071674</v>
      </c>
      <c r="N22" s="59">
        <v>0.07</v>
      </c>
    </row>
    <row r="23" spans="1:14" ht="48">
      <c r="A23" s="6" t="s">
        <v>30</v>
      </c>
      <c r="B23" s="29" t="s">
        <v>30</v>
      </c>
      <c r="C23" s="35" t="s">
        <v>84</v>
      </c>
      <c r="D23" s="59">
        <v>20170808</v>
      </c>
      <c r="E23" s="59">
        <v>0.27</v>
      </c>
      <c r="F23" s="59">
        <v>18868409</v>
      </c>
      <c r="G23" s="59">
        <v>0.25</v>
      </c>
      <c r="H23" s="4" t="s">
        <v>26</v>
      </c>
      <c r="I23" s="20" t="s">
        <v>81</v>
      </c>
      <c r="J23" s="27"/>
      <c r="K23" s="61"/>
      <c r="L23" s="61"/>
      <c r="M23" s="61"/>
      <c r="N23" s="61"/>
    </row>
    <row r="24" spans="1:14" ht="15.75">
      <c r="A24" s="6" t="s">
        <v>31</v>
      </c>
      <c r="B24" s="29" t="s">
        <v>31</v>
      </c>
      <c r="C24" s="33" t="s">
        <v>73</v>
      </c>
      <c r="D24" s="59">
        <v>29877874</v>
      </c>
      <c r="E24" s="59">
        <v>0.4</v>
      </c>
      <c r="F24" s="59">
        <v>20554471</v>
      </c>
      <c r="G24" s="59">
        <v>0.28</v>
      </c>
      <c r="H24" s="4" t="s">
        <v>27</v>
      </c>
      <c r="I24" s="19" t="s">
        <v>27</v>
      </c>
      <c r="J24" s="27"/>
      <c r="K24" s="61"/>
      <c r="L24" s="61"/>
      <c r="M24" s="61"/>
      <c r="N24" s="61"/>
    </row>
    <row r="25" spans="1:14" ht="31.5">
      <c r="A25" s="6" t="s">
        <v>32</v>
      </c>
      <c r="B25" s="29" t="s">
        <v>32</v>
      </c>
      <c r="C25" s="35" t="s">
        <v>74</v>
      </c>
      <c r="D25" s="59">
        <v>29877874</v>
      </c>
      <c r="E25" s="59">
        <v>0.4</v>
      </c>
      <c r="F25" s="59">
        <v>20554471</v>
      </c>
      <c r="G25" s="59">
        <v>0.28</v>
      </c>
      <c r="H25" s="4" t="s">
        <v>29</v>
      </c>
      <c r="I25" s="19" t="s">
        <v>29</v>
      </c>
      <c r="J25" s="27"/>
      <c r="K25" s="61"/>
      <c r="L25" s="61"/>
      <c r="M25" s="61"/>
      <c r="N25" s="61"/>
    </row>
    <row r="26" spans="1:14" ht="15.75">
      <c r="A26" s="6" t="s">
        <v>33</v>
      </c>
      <c r="B26" s="29" t="s">
        <v>33</v>
      </c>
      <c r="C26" s="33" t="s">
        <v>75</v>
      </c>
      <c r="D26" s="59">
        <v>94843614</v>
      </c>
      <c r="E26" s="59">
        <v>1.26</v>
      </c>
      <c r="F26" s="59">
        <v>85062145</v>
      </c>
      <c r="G26" s="59">
        <v>1.14</v>
      </c>
      <c r="H26" s="5"/>
      <c r="I26" s="21"/>
      <c r="J26" s="27"/>
      <c r="K26" s="61"/>
      <c r="L26" s="61"/>
      <c r="M26" s="61"/>
      <c r="N26" s="61"/>
    </row>
    <row r="27" spans="1:14" ht="31.5">
      <c r="A27" s="6" t="s">
        <v>34</v>
      </c>
      <c r="B27" s="29" t="s">
        <v>34</v>
      </c>
      <c r="C27" s="35" t="s">
        <v>76</v>
      </c>
      <c r="D27" s="59">
        <v>94843614</v>
      </c>
      <c r="E27" s="59">
        <v>1.26</v>
      </c>
      <c r="F27" s="59">
        <v>85062145</v>
      </c>
      <c r="G27" s="59">
        <v>1.14</v>
      </c>
      <c r="H27" s="5"/>
      <c r="I27" s="21"/>
      <c r="J27" s="27"/>
      <c r="K27" s="61"/>
      <c r="L27" s="61"/>
      <c r="M27" s="61"/>
      <c r="N27" s="61"/>
    </row>
    <row r="28" spans="1:14" ht="15.75">
      <c r="A28" s="6" t="s">
        <v>35</v>
      </c>
      <c r="B28" s="29" t="s">
        <v>35</v>
      </c>
      <c r="C28" s="33" t="s">
        <v>77</v>
      </c>
      <c r="D28" s="59">
        <v>2958439831</v>
      </c>
      <c r="E28" s="59">
        <v>39.33</v>
      </c>
      <c r="F28" s="59">
        <v>2986789607</v>
      </c>
      <c r="G28" s="59">
        <v>40.7</v>
      </c>
      <c r="H28" s="5"/>
      <c r="I28" s="21"/>
      <c r="J28" s="27"/>
      <c r="K28" s="61"/>
      <c r="L28" s="61"/>
      <c r="M28" s="61"/>
      <c r="N28" s="61"/>
    </row>
    <row r="29" spans="1:14" ht="31.5">
      <c r="A29" s="6" t="s">
        <v>36</v>
      </c>
      <c r="B29" s="29" t="s">
        <v>36</v>
      </c>
      <c r="C29" s="35" t="s">
        <v>78</v>
      </c>
      <c r="D29" s="59">
        <v>2958439831</v>
      </c>
      <c r="E29" s="59">
        <v>39.33</v>
      </c>
      <c r="F29" s="59">
        <v>2986789607</v>
      </c>
      <c r="G29" s="59">
        <v>40.7</v>
      </c>
      <c r="H29" s="5"/>
      <c r="I29" s="21"/>
      <c r="J29" s="27"/>
      <c r="K29" s="61"/>
      <c r="L29" s="61"/>
      <c r="M29" s="61"/>
      <c r="N29" s="61"/>
    </row>
    <row r="30" spans="1:14" ht="16.5" thickBot="1">
      <c r="A30" s="9" t="s">
        <v>37</v>
      </c>
      <c r="B30" s="30" t="s">
        <v>37</v>
      </c>
      <c r="C30" s="36" t="s">
        <v>79</v>
      </c>
      <c r="D30" s="60">
        <v>7522884211</v>
      </c>
      <c r="E30" s="60">
        <v>100</v>
      </c>
      <c r="F30" s="60">
        <v>7429781676</v>
      </c>
      <c r="G30" s="60">
        <v>100</v>
      </c>
      <c r="H30" s="10" t="s">
        <v>37</v>
      </c>
      <c r="I30" s="22" t="s">
        <v>37</v>
      </c>
      <c r="J30" s="37" t="s">
        <v>79</v>
      </c>
      <c r="K30" s="60">
        <v>7522884211</v>
      </c>
      <c r="L30" s="60">
        <v>100</v>
      </c>
      <c r="M30" s="60">
        <v>7429781676</v>
      </c>
      <c r="N30" s="60">
        <v>100</v>
      </c>
    </row>
    <row r="31" spans="1:7" ht="372">
      <c r="A31" s="11" t="s">
        <v>38</v>
      </c>
      <c r="D31" s="31"/>
      <c r="E31" s="31"/>
      <c r="F31" s="31"/>
      <c r="G31" s="31"/>
    </row>
    <row r="32" spans="3:12" ht="15.75">
      <c r="C32" s="62" t="s">
        <v>126</v>
      </c>
      <c r="D32" s="63"/>
      <c r="E32" s="63"/>
      <c r="F32" s="66" t="s">
        <v>124</v>
      </c>
      <c r="G32" s="67" t="s">
        <v>127</v>
      </c>
      <c r="J32" s="65"/>
      <c r="K32" s="63"/>
      <c r="L32" t="s">
        <v>125</v>
      </c>
    </row>
    <row r="33" ht="15.75">
      <c r="G33" s="67"/>
    </row>
    <row r="34" spans="3:12" ht="15.75">
      <c r="C34" s="64" t="s">
        <v>123</v>
      </c>
      <c r="D34" s="63"/>
      <c r="E34" s="63"/>
      <c r="F34" s="66" t="s">
        <v>124</v>
      </c>
      <c r="G34" s="67" t="s">
        <v>128</v>
      </c>
      <c r="J34" s="65"/>
      <c r="K34" s="63"/>
      <c r="L34" t="s">
        <v>125</v>
      </c>
    </row>
  </sheetData>
  <sheetProtection/>
  <mergeCells count="14">
    <mergeCell ref="J5:J6"/>
    <mergeCell ref="H5:H6"/>
    <mergeCell ref="B5:B6"/>
    <mergeCell ref="C5:C6"/>
    <mergeCell ref="I5:I6"/>
    <mergeCell ref="M4:N4"/>
    <mergeCell ref="K5:L5"/>
    <mergeCell ref="M5:N5"/>
    <mergeCell ref="A3:N3"/>
    <mergeCell ref="C1:N1"/>
    <mergeCell ref="C2:N2"/>
    <mergeCell ref="A5:A6"/>
    <mergeCell ref="F5:G5"/>
    <mergeCell ref="D5:E5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60"/>
  <sheetViews>
    <sheetView zoomScalePageLayoutView="0" workbookViewId="0" topLeftCell="A34">
      <selection activeCell="A45" sqref="A45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7.625" style="0" bestFit="1" customWidth="1"/>
  </cols>
  <sheetData>
    <row r="1" spans="1:7" ht="15.75">
      <c r="A1" s="130" t="s">
        <v>85</v>
      </c>
      <c r="B1" s="130"/>
      <c r="C1" s="130"/>
      <c r="D1" s="130"/>
      <c r="E1" s="130"/>
      <c r="F1" s="130"/>
      <c r="G1" s="130"/>
    </row>
    <row r="2" spans="1:7" ht="15.75">
      <c r="A2" s="130" t="s">
        <v>121</v>
      </c>
      <c r="B2" s="130"/>
      <c r="C2" s="130"/>
      <c r="D2" s="130"/>
      <c r="E2" s="130"/>
      <c r="F2" s="130"/>
      <c r="G2" s="130"/>
    </row>
    <row r="3" spans="1:7" ht="15.75">
      <c r="A3" s="131" t="s">
        <v>149</v>
      </c>
      <c r="B3" s="131"/>
      <c r="C3" s="131"/>
      <c r="D3" s="131"/>
      <c r="E3" s="131"/>
      <c r="F3" s="131"/>
      <c r="G3" s="131"/>
    </row>
    <row r="4" spans="1:7" ht="11.25" customHeight="1">
      <c r="A4" s="132" t="s">
        <v>39</v>
      </c>
      <c r="B4" s="132"/>
      <c r="C4" s="132"/>
      <c r="D4" s="132"/>
      <c r="E4" s="132"/>
      <c r="F4" s="132"/>
      <c r="G4" s="132"/>
    </row>
    <row r="5" spans="1:7" ht="25.5" customHeight="1">
      <c r="A5" s="133" t="s">
        <v>86</v>
      </c>
      <c r="B5" s="124" t="s">
        <v>142</v>
      </c>
      <c r="C5" s="124"/>
      <c r="D5" s="124" t="s">
        <v>143</v>
      </c>
      <c r="E5" s="124"/>
      <c r="F5" s="124" t="s">
        <v>141</v>
      </c>
      <c r="G5" s="124"/>
    </row>
    <row r="6" spans="1:7" ht="15.75">
      <c r="A6" s="133"/>
      <c r="B6" s="42" t="s">
        <v>43</v>
      </c>
      <c r="C6" s="43" t="s">
        <v>87</v>
      </c>
      <c r="D6" s="42" t="s">
        <v>43</v>
      </c>
      <c r="E6" s="43" t="s">
        <v>87</v>
      </c>
      <c r="F6" s="42" t="s">
        <v>43</v>
      </c>
      <c r="G6" s="43" t="s">
        <v>87</v>
      </c>
    </row>
    <row r="7" spans="1:7" ht="15.75">
      <c r="A7" s="44" t="s">
        <v>88</v>
      </c>
      <c r="B7" s="45">
        <f>B8+B13+B15</f>
        <v>2014367595</v>
      </c>
      <c r="C7" s="47">
        <v>100</v>
      </c>
      <c r="D7" s="45">
        <f>D8+D13+D15</f>
        <v>2001492834</v>
      </c>
      <c r="E7" s="47">
        <v>100</v>
      </c>
      <c r="F7" s="45">
        <f>B7-D7</f>
        <v>12874761</v>
      </c>
      <c r="G7" s="96">
        <f>(F7/D7)*100</f>
        <v>0.6432579113595768</v>
      </c>
    </row>
    <row r="8" spans="1:7" ht="15.75">
      <c r="A8" s="41" t="s">
        <v>89</v>
      </c>
      <c r="B8" s="48">
        <f>SUM(B9:B12)</f>
        <v>1052490498</v>
      </c>
      <c r="C8" s="49">
        <v>52.25</v>
      </c>
      <c r="D8" s="48">
        <f>SUM(D9:D12)</f>
        <v>1043625101</v>
      </c>
      <c r="E8" s="49">
        <v>52.14</v>
      </c>
      <c r="F8" s="95">
        <f>B8-D8</f>
        <v>8865397</v>
      </c>
      <c r="G8" s="97">
        <f>(F8/D8)*100</f>
        <v>0.8494810053442745</v>
      </c>
    </row>
    <row r="9" spans="1:7" ht="15.75">
      <c r="A9" s="41" t="s">
        <v>90</v>
      </c>
      <c r="B9" s="48">
        <v>437010934</v>
      </c>
      <c r="C9" s="49">
        <v>21.69</v>
      </c>
      <c r="D9" s="48">
        <v>434710821</v>
      </c>
      <c r="E9" s="49">
        <v>21.72</v>
      </c>
      <c r="F9" s="95">
        <f>B9-D9</f>
        <v>2300113</v>
      </c>
      <c r="G9" s="97">
        <f>(F9/D9)*100</f>
        <v>0.5291133528051744</v>
      </c>
    </row>
    <row r="10" spans="1:7" ht="15.75">
      <c r="A10" s="41" t="s">
        <v>136</v>
      </c>
      <c r="B10" s="48">
        <v>613219541</v>
      </c>
      <c r="C10" s="49">
        <v>30.44</v>
      </c>
      <c r="D10" s="48">
        <v>606171405</v>
      </c>
      <c r="E10" s="49">
        <v>30.29</v>
      </c>
      <c r="F10" s="95">
        <f>B10-D10</f>
        <v>7048136</v>
      </c>
      <c r="G10" s="97">
        <f>(F10/D10)*100</f>
        <v>1.1627298717596222</v>
      </c>
    </row>
    <row r="11" spans="1:7" ht="15.75">
      <c r="A11" s="52" t="s">
        <v>91</v>
      </c>
      <c r="B11" s="123">
        <v>2260023</v>
      </c>
      <c r="C11" s="121">
        <v>0.11</v>
      </c>
      <c r="D11" s="123">
        <v>2742875</v>
      </c>
      <c r="E11" s="121">
        <v>0.14</v>
      </c>
      <c r="F11" s="127">
        <f>B11-D11</f>
        <v>-482852</v>
      </c>
      <c r="G11" s="122">
        <v>-17.6</v>
      </c>
    </row>
    <row r="12" spans="1:7" ht="15.75">
      <c r="A12" s="52" t="s">
        <v>92</v>
      </c>
      <c r="B12" s="123"/>
      <c r="C12" s="121"/>
      <c r="D12" s="123"/>
      <c r="E12" s="121"/>
      <c r="F12" s="128"/>
      <c r="G12" s="122"/>
    </row>
    <row r="13" spans="1:7" ht="15.75">
      <c r="A13" s="53" t="s">
        <v>93</v>
      </c>
      <c r="B13" s="48">
        <v>2877897</v>
      </c>
      <c r="C13" s="49">
        <v>0.14</v>
      </c>
      <c r="D13" s="48">
        <f>SUM(D14)</f>
        <v>1201952</v>
      </c>
      <c r="E13" s="48">
        <f>SUM(E14)</f>
        <v>0.06</v>
      </c>
      <c r="F13" s="75">
        <f>B13-D13</f>
        <v>1675945</v>
      </c>
      <c r="G13" s="68">
        <v>139.44</v>
      </c>
    </row>
    <row r="14" spans="1:7" ht="15.75">
      <c r="A14" s="41" t="s">
        <v>137</v>
      </c>
      <c r="B14" s="48">
        <v>2877897</v>
      </c>
      <c r="C14" s="49">
        <v>0.14</v>
      </c>
      <c r="D14" s="48">
        <v>1201952</v>
      </c>
      <c r="E14" s="49">
        <v>0.06</v>
      </c>
      <c r="F14" s="75">
        <f>B14-D14</f>
        <v>1675945</v>
      </c>
      <c r="G14" s="68">
        <v>139.44</v>
      </c>
    </row>
    <row r="15" spans="1:7" ht="15.75">
      <c r="A15" s="41" t="s">
        <v>94</v>
      </c>
      <c r="B15" s="48">
        <f>SUM(B16:B19)</f>
        <v>958999200</v>
      </c>
      <c r="C15" s="79">
        <v>47.61</v>
      </c>
      <c r="D15" s="48">
        <f>SUM(D16:D19)</f>
        <v>956665781</v>
      </c>
      <c r="E15" s="49">
        <v>47.8</v>
      </c>
      <c r="F15" s="75">
        <f>B15-D15</f>
        <v>2333419</v>
      </c>
      <c r="G15" s="68">
        <v>0.24</v>
      </c>
    </row>
    <row r="16" spans="1:7" ht="15.75">
      <c r="A16" s="53" t="s">
        <v>95</v>
      </c>
      <c r="B16" s="123">
        <v>818290000</v>
      </c>
      <c r="C16" s="121">
        <v>40.62</v>
      </c>
      <c r="D16" s="123">
        <v>818290000</v>
      </c>
      <c r="E16" s="121">
        <v>40.88</v>
      </c>
      <c r="F16" s="75"/>
      <c r="G16" s="125">
        <v>0</v>
      </c>
    </row>
    <row r="17" spans="1:7" ht="15.75">
      <c r="A17" s="53" t="s">
        <v>92</v>
      </c>
      <c r="B17" s="123"/>
      <c r="C17" s="121"/>
      <c r="D17" s="123"/>
      <c r="E17" s="121"/>
      <c r="F17" s="76">
        <f>B16-D16</f>
        <v>0</v>
      </c>
      <c r="G17" s="125"/>
    </row>
    <row r="18" spans="1:7" ht="15.75">
      <c r="A18" s="53" t="s">
        <v>96</v>
      </c>
      <c r="B18" s="48">
        <v>135763554</v>
      </c>
      <c r="C18" s="79">
        <v>6.74</v>
      </c>
      <c r="D18" s="48">
        <v>132035852</v>
      </c>
      <c r="E18" s="79">
        <v>6.6</v>
      </c>
      <c r="F18" s="76">
        <f>B18-D18</f>
        <v>3727702</v>
      </c>
      <c r="G18" s="68">
        <v>140.07</v>
      </c>
    </row>
    <row r="19" spans="1:7" ht="15.75">
      <c r="A19" s="53" t="s">
        <v>97</v>
      </c>
      <c r="B19" s="48">
        <v>4945646</v>
      </c>
      <c r="C19" s="79">
        <v>0.25</v>
      </c>
      <c r="D19" s="48">
        <v>6339929</v>
      </c>
      <c r="E19" s="79">
        <v>0.32</v>
      </c>
      <c r="F19" s="82">
        <f>B19-D19</f>
        <v>-1394283</v>
      </c>
      <c r="G19" s="83">
        <v>-17.41</v>
      </c>
    </row>
    <row r="20" spans="1:7" ht="15.75">
      <c r="A20" s="54" t="s">
        <v>98</v>
      </c>
      <c r="B20" s="45">
        <f>B21+B27+B29+B31+B33</f>
        <v>2187985417</v>
      </c>
      <c r="C20" s="47">
        <v>108.62</v>
      </c>
      <c r="D20" s="45">
        <f>D21+D27+D29+D31+D33</f>
        <v>2143779857</v>
      </c>
      <c r="E20" s="46">
        <v>108.39</v>
      </c>
      <c r="F20" s="45">
        <f>B20-D20</f>
        <v>44205560</v>
      </c>
      <c r="G20" s="84">
        <v>2.06</v>
      </c>
    </row>
    <row r="21" spans="1:7" ht="15.75">
      <c r="A21" s="41" t="s">
        <v>99</v>
      </c>
      <c r="B21" s="48">
        <f>SUM(B22:B26)</f>
        <v>1787963255</v>
      </c>
      <c r="C21" s="49">
        <v>88.76</v>
      </c>
      <c r="D21" s="48">
        <f>SUM(D22:D26)</f>
        <v>1751711827</v>
      </c>
      <c r="E21" s="49">
        <v>87.52</v>
      </c>
      <c r="F21" s="76">
        <f>B21-D21</f>
        <v>36251428</v>
      </c>
      <c r="G21" s="68">
        <v>2.07</v>
      </c>
    </row>
    <row r="22" spans="1:7" ht="15.75">
      <c r="A22" s="53" t="s">
        <v>95</v>
      </c>
      <c r="B22" s="123">
        <v>1216362973</v>
      </c>
      <c r="C22" s="121">
        <v>60.38</v>
      </c>
      <c r="D22" s="123">
        <v>1188175699</v>
      </c>
      <c r="E22" s="121">
        <v>59.36</v>
      </c>
      <c r="F22" s="126">
        <f>B22-D22</f>
        <v>28187274</v>
      </c>
      <c r="G22" s="125">
        <v>2.37</v>
      </c>
    </row>
    <row r="23" spans="1:7" ht="15.75">
      <c r="A23" s="53" t="s">
        <v>100</v>
      </c>
      <c r="B23" s="123"/>
      <c r="C23" s="121"/>
      <c r="D23" s="123"/>
      <c r="E23" s="121"/>
      <c r="F23" s="126"/>
      <c r="G23" s="125"/>
    </row>
    <row r="24" spans="1:7" ht="15.75">
      <c r="A24" s="53" t="s">
        <v>101</v>
      </c>
      <c r="B24" s="48">
        <v>570668240</v>
      </c>
      <c r="C24" s="49">
        <v>28.33</v>
      </c>
      <c r="D24" s="48">
        <v>561971272</v>
      </c>
      <c r="E24" s="49">
        <v>28.08</v>
      </c>
      <c r="F24" s="69">
        <f>B24-D24</f>
        <v>8696968</v>
      </c>
      <c r="G24" s="68">
        <v>1.55</v>
      </c>
    </row>
    <row r="25" spans="1:7" ht="15.75">
      <c r="A25" s="53" t="s">
        <v>91</v>
      </c>
      <c r="B25" s="123">
        <v>932042</v>
      </c>
      <c r="C25" s="121">
        <v>0.05</v>
      </c>
      <c r="D25" s="123">
        <v>1564856</v>
      </c>
      <c r="E25" s="121">
        <v>0.08</v>
      </c>
      <c r="F25" s="129">
        <f>B25-D25</f>
        <v>-632814</v>
      </c>
      <c r="G25" s="122">
        <v>-40.44</v>
      </c>
    </row>
    <row r="26" spans="1:7" ht="15.75">
      <c r="A26" s="53" t="s">
        <v>102</v>
      </c>
      <c r="B26" s="123"/>
      <c r="C26" s="121"/>
      <c r="D26" s="123"/>
      <c r="E26" s="121"/>
      <c r="F26" s="129"/>
      <c r="G26" s="122"/>
    </row>
    <row r="27" spans="1:7" ht="15.75">
      <c r="A27" s="53" t="s">
        <v>103</v>
      </c>
      <c r="B27" s="48">
        <f>SUM(B28)</f>
        <v>115546911</v>
      </c>
      <c r="C27" s="48">
        <f>SUM(C28)</f>
        <v>5.74</v>
      </c>
      <c r="D27" s="48">
        <f>SUM(D28)</f>
        <v>103561568</v>
      </c>
      <c r="E27" s="48">
        <f>SUM(E28)</f>
        <v>5.17</v>
      </c>
      <c r="F27" s="75">
        <f>B27-D27</f>
        <v>11985343</v>
      </c>
      <c r="G27" s="51">
        <v>11.57</v>
      </c>
    </row>
    <row r="28" spans="1:7" ht="15.75">
      <c r="A28" s="41" t="s">
        <v>104</v>
      </c>
      <c r="B28" s="48">
        <v>115546911</v>
      </c>
      <c r="C28" s="49">
        <v>5.74</v>
      </c>
      <c r="D28" s="48">
        <v>103561568</v>
      </c>
      <c r="E28" s="49">
        <v>5.17</v>
      </c>
      <c r="F28" s="75">
        <f aca="true" t="shared" si="0" ref="F28:F55">B28-D28</f>
        <v>11985343</v>
      </c>
      <c r="G28" s="51">
        <v>11.57</v>
      </c>
    </row>
    <row r="29" spans="1:7" ht="15.75">
      <c r="A29" s="53" t="s">
        <v>105</v>
      </c>
      <c r="B29" s="48">
        <f>SUM(B30)</f>
        <v>252541393</v>
      </c>
      <c r="C29" s="48">
        <f>SUM(C30)</f>
        <v>12.54</v>
      </c>
      <c r="D29" s="48">
        <f>D30</f>
        <v>254047779</v>
      </c>
      <c r="E29" s="79">
        <v>12.69</v>
      </c>
      <c r="F29" s="77">
        <f t="shared" si="0"/>
        <v>-1506386</v>
      </c>
      <c r="G29" s="50">
        <v>-0.59</v>
      </c>
    </row>
    <row r="30" spans="1:7" ht="15.75">
      <c r="A30" s="53" t="s">
        <v>106</v>
      </c>
      <c r="B30" s="48">
        <v>252541393</v>
      </c>
      <c r="C30" s="49">
        <v>12.54</v>
      </c>
      <c r="D30" s="48">
        <v>254047779</v>
      </c>
      <c r="E30" s="49">
        <v>12.69</v>
      </c>
      <c r="F30" s="77">
        <f t="shared" si="0"/>
        <v>-1506386</v>
      </c>
      <c r="G30" s="50">
        <v>-0.59</v>
      </c>
    </row>
    <row r="31" spans="1:7" ht="15.75">
      <c r="A31" s="53" t="s">
        <v>107</v>
      </c>
      <c r="B31" s="48">
        <f>SUM(B32)</f>
        <v>28911646</v>
      </c>
      <c r="C31" s="48">
        <f>SUM(C32)</f>
        <v>1.44</v>
      </c>
      <c r="D31" s="48">
        <f>D32</f>
        <v>31174567</v>
      </c>
      <c r="E31" s="49">
        <v>1.56</v>
      </c>
      <c r="F31" s="92">
        <f t="shared" si="0"/>
        <v>-2262921</v>
      </c>
      <c r="G31" s="94">
        <v>-7.26</v>
      </c>
    </row>
    <row r="32" spans="1:7" ht="27">
      <c r="A32" s="53" t="s">
        <v>108</v>
      </c>
      <c r="B32" s="48">
        <v>28911646</v>
      </c>
      <c r="C32" s="49">
        <v>1.44</v>
      </c>
      <c r="D32" s="48">
        <v>31174567</v>
      </c>
      <c r="E32" s="49">
        <v>1.56</v>
      </c>
      <c r="F32" s="92">
        <f t="shared" si="0"/>
        <v>-2262921</v>
      </c>
      <c r="G32" s="94">
        <v>-7.26</v>
      </c>
    </row>
    <row r="33" spans="1:7" ht="15.75">
      <c r="A33" s="53" t="s">
        <v>109</v>
      </c>
      <c r="B33" s="48">
        <f>SUM(B34)</f>
        <v>3022212</v>
      </c>
      <c r="C33" s="48">
        <f>SUM(C34)</f>
        <v>0.15</v>
      </c>
      <c r="D33" s="48">
        <f>D34</f>
        <v>3284116</v>
      </c>
      <c r="E33" s="49">
        <v>0.16</v>
      </c>
      <c r="F33" s="77">
        <f t="shared" si="0"/>
        <v>-261904</v>
      </c>
      <c r="G33" s="50">
        <v>-7.97</v>
      </c>
    </row>
    <row r="34" spans="1:7" ht="15.75">
      <c r="A34" s="53" t="s">
        <v>110</v>
      </c>
      <c r="B34" s="48">
        <v>3022212</v>
      </c>
      <c r="C34" s="49">
        <v>0.15</v>
      </c>
      <c r="D34" s="48">
        <v>3284116</v>
      </c>
      <c r="E34" s="49">
        <v>0.16</v>
      </c>
      <c r="F34" s="77">
        <f t="shared" si="0"/>
        <v>-261904</v>
      </c>
      <c r="G34" s="50">
        <v>-7.97</v>
      </c>
    </row>
    <row r="35" spans="1:7" ht="15.75">
      <c r="A35" s="85" t="s">
        <v>117</v>
      </c>
      <c r="B35" s="86">
        <f>B7-B20</f>
        <v>-173617822</v>
      </c>
      <c r="C35" s="87">
        <v>-8.62</v>
      </c>
      <c r="D35" s="88">
        <f>D7-D20</f>
        <v>-142287023</v>
      </c>
      <c r="E35" s="87">
        <v>-7.11</v>
      </c>
      <c r="F35" s="89">
        <f t="shared" si="0"/>
        <v>-31330799</v>
      </c>
      <c r="G35" s="91">
        <v>-22.02</v>
      </c>
    </row>
    <row r="36" spans="1:7" ht="15.75">
      <c r="A36" s="54" t="s">
        <v>118</v>
      </c>
      <c r="B36" s="45">
        <f>B37+B41</f>
        <v>110430006</v>
      </c>
      <c r="C36" s="46">
        <v>5.48</v>
      </c>
      <c r="D36" s="45">
        <f>D37+D41</f>
        <v>113249173</v>
      </c>
      <c r="E36" s="80">
        <v>5.66</v>
      </c>
      <c r="F36" s="93">
        <f t="shared" si="0"/>
        <v>-2819167</v>
      </c>
      <c r="G36" s="98">
        <v>-2.49</v>
      </c>
    </row>
    <row r="37" spans="1:7" ht="15.75">
      <c r="A37" s="53" t="s">
        <v>111</v>
      </c>
      <c r="B37" s="48">
        <f>SUM(B38:B40)</f>
        <v>22556254</v>
      </c>
      <c r="C37" s="49">
        <v>1.12</v>
      </c>
      <c r="D37" s="48">
        <f>SUM(D38:D40)</f>
        <v>23702188</v>
      </c>
      <c r="E37" s="49">
        <v>1.18</v>
      </c>
      <c r="F37" s="92">
        <f t="shared" si="0"/>
        <v>-1145934</v>
      </c>
      <c r="G37" s="94">
        <v>-4.83</v>
      </c>
    </row>
    <row r="38" spans="1:7" ht="15.75">
      <c r="A38" s="53" t="s">
        <v>144</v>
      </c>
      <c r="B38" s="48">
        <v>21992293</v>
      </c>
      <c r="C38" s="49">
        <v>1.09</v>
      </c>
      <c r="D38" s="48">
        <v>21660522</v>
      </c>
      <c r="E38" s="49">
        <v>1.08</v>
      </c>
      <c r="F38" s="75">
        <f t="shared" si="0"/>
        <v>331771</v>
      </c>
      <c r="G38" s="68">
        <v>1.53</v>
      </c>
    </row>
    <row r="39" spans="1:7" ht="15.75">
      <c r="A39" s="53" t="s">
        <v>131</v>
      </c>
      <c r="B39" s="48">
        <v>21</v>
      </c>
      <c r="C39" s="51">
        <v>0</v>
      </c>
      <c r="D39" s="48">
        <v>20895</v>
      </c>
      <c r="E39" s="51">
        <v>0</v>
      </c>
      <c r="F39" s="92">
        <f t="shared" si="0"/>
        <v>-20874</v>
      </c>
      <c r="G39" s="94">
        <v>-99.9</v>
      </c>
    </row>
    <row r="40" spans="1:7" ht="15.75">
      <c r="A40" s="53" t="s">
        <v>132</v>
      </c>
      <c r="B40" s="48">
        <v>563940</v>
      </c>
      <c r="C40" s="51">
        <v>0.03</v>
      </c>
      <c r="D40" s="48">
        <v>2020771</v>
      </c>
      <c r="E40" s="51">
        <v>0.1</v>
      </c>
      <c r="F40" s="92">
        <f t="shared" si="0"/>
        <v>-1456831</v>
      </c>
      <c r="G40" s="94">
        <v>-72.09</v>
      </c>
    </row>
    <row r="41" spans="1:7" ht="15.75">
      <c r="A41" s="53" t="s">
        <v>112</v>
      </c>
      <c r="B41" s="48">
        <f>SUM(B42:B46)</f>
        <v>87873752</v>
      </c>
      <c r="C41" s="49">
        <v>4.36</v>
      </c>
      <c r="D41" s="48">
        <f>SUM(D42:D46)</f>
        <v>89546985</v>
      </c>
      <c r="E41" s="49">
        <v>4.47</v>
      </c>
      <c r="F41" s="77">
        <f t="shared" si="0"/>
        <v>-1673233</v>
      </c>
      <c r="G41" s="50">
        <v>-1.87</v>
      </c>
    </row>
    <row r="42" spans="1:7" ht="15.75">
      <c r="A42" s="53" t="s">
        <v>113</v>
      </c>
      <c r="B42" s="48">
        <v>65758292</v>
      </c>
      <c r="C42" s="49">
        <v>3.26</v>
      </c>
      <c r="D42" s="48">
        <v>63628675</v>
      </c>
      <c r="E42" s="49">
        <v>3.18</v>
      </c>
      <c r="F42" s="75">
        <f t="shared" si="0"/>
        <v>2129617</v>
      </c>
      <c r="G42" s="68">
        <v>3.35</v>
      </c>
    </row>
    <row r="43" spans="1:7" ht="15.75">
      <c r="A43" s="53" t="s">
        <v>138</v>
      </c>
      <c r="B43" s="48">
        <v>14546185</v>
      </c>
      <c r="C43" s="49">
        <v>0.72</v>
      </c>
      <c r="D43" s="48">
        <v>20628583</v>
      </c>
      <c r="E43" s="49">
        <v>1.03</v>
      </c>
      <c r="F43" s="92">
        <f t="shared" si="0"/>
        <v>-6082398</v>
      </c>
      <c r="G43" s="94">
        <v>-29.49</v>
      </c>
    </row>
    <row r="44" spans="1:7" ht="15.75">
      <c r="A44" s="53" t="s">
        <v>133</v>
      </c>
      <c r="B44" s="48">
        <v>5120</v>
      </c>
      <c r="C44" s="49">
        <v>0</v>
      </c>
      <c r="D44" s="48">
        <v>18510</v>
      </c>
      <c r="E44" s="49">
        <v>0</v>
      </c>
      <c r="F44" s="92">
        <f t="shared" si="0"/>
        <v>-13390</v>
      </c>
      <c r="G44" s="94">
        <v>-72.34</v>
      </c>
    </row>
    <row r="45" spans="1:7" ht="15.75">
      <c r="A45" s="53" t="s">
        <v>150</v>
      </c>
      <c r="B45" s="48">
        <v>1337347</v>
      </c>
      <c r="C45" s="49">
        <v>0.07</v>
      </c>
      <c r="D45" s="48">
        <v>1088435</v>
      </c>
      <c r="E45" s="49">
        <v>0.05</v>
      </c>
      <c r="F45" s="75">
        <f t="shared" si="0"/>
        <v>248912</v>
      </c>
      <c r="G45" s="50">
        <v>-54.72</v>
      </c>
    </row>
    <row r="46" spans="1:7" ht="15.75">
      <c r="A46" s="53" t="s">
        <v>114</v>
      </c>
      <c r="B46" s="48">
        <v>6226808</v>
      </c>
      <c r="C46" s="49">
        <v>0.31</v>
      </c>
      <c r="D46" s="48">
        <v>4182782</v>
      </c>
      <c r="E46" s="49">
        <v>0.21</v>
      </c>
      <c r="F46" s="75">
        <f t="shared" si="0"/>
        <v>2044026</v>
      </c>
      <c r="G46" s="83">
        <v>-42.61</v>
      </c>
    </row>
    <row r="47" spans="1:7" ht="15.75">
      <c r="A47" s="54" t="s">
        <v>115</v>
      </c>
      <c r="B47" s="45">
        <f>B48+B51</f>
        <v>55309981</v>
      </c>
      <c r="C47" s="46">
        <v>2.75</v>
      </c>
      <c r="D47" s="45">
        <f>D48+D51</f>
        <v>50837462</v>
      </c>
      <c r="E47" s="46">
        <v>3.01</v>
      </c>
      <c r="F47" s="93">
        <f t="shared" si="0"/>
        <v>4472519</v>
      </c>
      <c r="G47" s="78">
        <v>-13.07</v>
      </c>
    </row>
    <row r="48" spans="1:7" ht="15.75">
      <c r="A48" s="53" t="s">
        <v>135</v>
      </c>
      <c r="B48" s="70">
        <f>SUM(B49:B50)</f>
        <v>0</v>
      </c>
      <c r="C48" s="72">
        <v>0</v>
      </c>
      <c r="D48" s="70">
        <f>SUM(D49:D50)</f>
        <v>952231</v>
      </c>
      <c r="E48" s="72">
        <v>0.05</v>
      </c>
      <c r="F48" s="75">
        <f t="shared" si="0"/>
        <v>-952231</v>
      </c>
      <c r="G48" s="72">
        <v>0.05</v>
      </c>
    </row>
    <row r="49" spans="1:7" ht="15.75">
      <c r="A49" s="74" t="s">
        <v>145</v>
      </c>
      <c r="B49" s="70">
        <v>0</v>
      </c>
      <c r="C49" s="72">
        <v>0</v>
      </c>
      <c r="D49" s="70">
        <v>0</v>
      </c>
      <c r="E49" s="72">
        <v>0</v>
      </c>
      <c r="F49" s="75">
        <f t="shared" si="0"/>
        <v>0</v>
      </c>
      <c r="G49" s="72">
        <v>0</v>
      </c>
    </row>
    <row r="50" spans="1:7" ht="15.75">
      <c r="A50" s="74" t="s">
        <v>146</v>
      </c>
      <c r="B50" s="70">
        <v>0</v>
      </c>
      <c r="C50" s="72">
        <v>0</v>
      </c>
      <c r="D50" s="70">
        <v>952231</v>
      </c>
      <c r="E50" s="72">
        <v>0.05</v>
      </c>
      <c r="F50" s="75">
        <f t="shared" si="0"/>
        <v>-952231</v>
      </c>
      <c r="G50" s="72">
        <v>0.05</v>
      </c>
    </row>
    <row r="51" spans="1:7" ht="15.75">
      <c r="A51" s="53" t="s">
        <v>134</v>
      </c>
      <c r="B51" s="70">
        <f>SUM(B52:B53)</f>
        <v>55309981</v>
      </c>
      <c r="C51" s="72">
        <v>2.75</v>
      </c>
      <c r="D51" s="70">
        <f>SUM(D52:D53)</f>
        <v>49885231</v>
      </c>
      <c r="E51" s="72">
        <v>2.49</v>
      </c>
      <c r="F51" s="75">
        <f t="shared" si="0"/>
        <v>5424750</v>
      </c>
      <c r="G51" s="99">
        <v>8.8</v>
      </c>
    </row>
    <row r="52" spans="1:7" ht="27">
      <c r="A52" s="74" t="s">
        <v>147</v>
      </c>
      <c r="B52" s="70">
        <v>65966</v>
      </c>
      <c r="C52" s="72">
        <v>0</v>
      </c>
      <c r="D52" s="70">
        <v>0</v>
      </c>
      <c r="E52" s="71">
        <v>0</v>
      </c>
      <c r="F52" s="75">
        <f t="shared" si="0"/>
        <v>65966</v>
      </c>
      <c r="G52" s="72">
        <v>0</v>
      </c>
    </row>
    <row r="53" spans="1:7" ht="15.75">
      <c r="A53" s="53" t="s">
        <v>116</v>
      </c>
      <c r="B53" s="70">
        <v>55244015</v>
      </c>
      <c r="C53" s="72">
        <v>2.74</v>
      </c>
      <c r="D53" s="70">
        <v>49885231</v>
      </c>
      <c r="E53" s="72">
        <v>2.49</v>
      </c>
      <c r="F53" s="75">
        <f t="shared" si="0"/>
        <v>5358784</v>
      </c>
      <c r="G53" s="99">
        <v>10.74</v>
      </c>
    </row>
    <row r="54" spans="1:7" ht="15.75">
      <c r="A54" s="85" t="s">
        <v>119</v>
      </c>
      <c r="B54" s="86">
        <f>B36-B47</f>
        <v>55120025</v>
      </c>
      <c r="C54" s="90">
        <v>2.74</v>
      </c>
      <c r="D54" s="86">
        <f>D36-D47</f>
        <v>62411711</v>
      </c>
      <c r="E54" s="90">
        <v>3.12</v>
      </c>
      <c r="F54" s="100">
        <f t="shared" si="0"/>
        <v>-7291686</v>
      </c>
      <c r="G54" s="101">
        <v>-11.68</v>
      </c>
    </row>
    <row r="55" spans="1:7" ht="15.75">
      <c r="A55" s="55" t="s">
        <v>120</v>
      </c>
      <c r="B55" s="56">
        <f>B35+B54</f>
        <v>-118497797</v>
      </c>
      <c r="C55" s="57">
        <v>-5.88</v>
      </c>
      <c r="D55" s="56">
        <f>D35+D54</f>
        <v>-79875312</v>
      </c>
      <c r="E55" s="81">
        <v>-3.99</v>
      </c>
      <c r="F55" s="56">
        <f t="shared" si="0"/>
        <v>-38622485</v>
      </c>
      <c r="G55" s="81">
        <v>-48.35</v>
      </c>
    </row>
    <row r="57" spans="1:7" ht="15.75">
      <c r="A57" s="62" t="s">
        <v>126</v>
      </c>
      <c r="B57" s="62"/>
      <c r="C57" s="62"/>
      <c r="D57" s="63"/>
      <c r="E57" s="63"/>
      <c r="F57" s="63"/>
      <c r="G57" s="67" t="s">
        <v>129</v>
      </c>
    </row>
    <row r="58" spans="1:3" ht="15.75">
      <c r="A58" s="26"/>
      <c r="B58" s="26"/>
      <c r="C58" s="26"/>
    </row>
    <row r="59" spans="1:7" ht="15.75">
      <c r="A59" s="64" t="s">
        <v>123</v>
      </c>
      <c r="B59" s="64"/>
      <c r="C59" s="64"/>
      <c r="D59" s="63"/>
      <c r="E59" s="63"/>
      <c r="F59" s="63"/>
      <c r="G59" s="67" t="s">
        <v>129</v>
      </c>
    </row>
    <row r="60" spans="1:3" ht="15.75">
      <c r="A60" s="26"/>
      <c r="B60" s="26"/>
      <c r="C60" s="26"/>
    </row>
  </sheetData>
  <sheetProtection/>
  <mergeCells count="31">
    <mergeCell ref="A1:G1"/>
    <mergeCell ref="A2:G2"/>
    <mergeCell ref="A3:G3"/>
    <mergeCell ref="A4:G4"/>
    <mergeCell ref="A5:A6"/>
    <mergeCell ref="D25:D26"/>
    <mergeCell ref="E25:E26"/>
    <mergeCell ref="D22:D23"/>
    <mergeCell ref="E22:E23"/>
    <mergeCell ref="F25:F26"/>
    <mergeCell ref="D16:D17"/>
    <mergeCell ref="E16:E17"/>
    <mergeCell ref="B22:B23"/>
    <mergeCell ref="F22:F23"/>
    <mergeCell ref="F11:F12"/>
    <mergeCell ref="G11:G12"/>
    <mergeCell ref="G16:G17"/>
    <mergeCell ref="D5:E5"/>
    <mergeCell ref="D11:D12"/>
    <mergeCell ref="E11:E12"/>
    <mergeCell ref="F5:G5"/>
    <mergeCell ref="C22:C23"/>
    <mergeCell ref="G25:G26"/>
    <mergeCell ref="B25:B26"/>
    <mergeCell ref="C25:C26"/>
    <mergeCell ref="B5:C5"/>
    <mergeCell ref="G22:G23"/>
    <mergeCell ref="B11:B12"/>
    <mergeCell ref="C11:C12"/>
    <mergeCell ref="B16:B17"/>
    <mergeCell ref="C16:C17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1016</cp:lastModifiedBy>
  <cp:lastPrinted>2015-05-11T06:42:56Z</cp:lastPrinted>
  <dcterms:created xsi:type="dcterms:W3CDTF">2003-08-05T03:37:58Z</dcterms:created>
  <dcterms:modified xsi:type="dcterms:W3CDTF">2015-05-11T08:25:14Z</dcterms:modified>
  <cp:category/>
  <cp:version/>
  <cp:contentType/>
  <cp:contentStatus/>
</cp:coreProperties>
</file>